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225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'Arkusz1'!$A$1:$K$92</definedName>
    <definedName name="_xlnm.Print_Titles" localSheetId="0">'Arkusz1'!$10:$13</definedName>
  </definedNames>
  <calcPr fullCalcOnLoad="1"/>
</workbook>
</file>

<file path=xl/sharedStrings.xml><?xml version="1.0" encoding="utf-8"?>
<sst xmlns="http://schemas.openxmlformats.org/spreadsheetml/2006/main" count="142" uniqueCount="68">
  <si>
    <t>Lp.</t>
  </si>
  <si>
    <t>Nazwa zadania</t>
  </si>
  <si>
    <t>Łączne</t>
  </si>
  <si>
    <t xml:space="preserve">nakłady </t>
  </si>
  <si>
    <t xml:space="preserve">w latach </t>
  </si>
  <si>
    <t>Budowa dróg w mieście</t>
  </si>
  <si>
    <t>Gmina Nysa</t>
  </si>
  <si>
    <t>Gmina</t>
  </si>
  <si>
    <t xml:space="preserve">Gmina </t>
  </si>
  <si>
    <t>OGÓŁEM</t>
  </si>
  <si>
    <t>Budowa dróg na obszarach wiejskich</t>
  </si>
  <si>
    <t>Oświetlenie w mieście i gminie</t>
  </si>
  <si>
    <t>w Nysie</t>
  </si>
  <si>
    <t xml:space="preserve"> </t>
  </si>
  <si>
    <t xml:space="preserve">Budowa kompleksu sportowo - </t>
  </si>
  <si>
    <t>Modernizacja budynku Urzędu Miejskiego</t>
  </si>
  <si>
    <t xml:space="preserve">        Wysokość wydatków w roku budżetowym</t>
  </si>
  <si>
    <t>kredyt</t>
  </si>
  <si>
    <t>razem</t>
  </si>
  <si>
    <t>Uzupełnienie uzbrojenia terenów</t>
  </si>
  <si>
    <t>Rewitalizacja Rynku w Nysie</t>
  </si>
  <si>
    <t>Budowa gminnej biblioteki w Nysie</t>
  </si>
  <si>
    <t xml:space="preserve">Gmina Nysa </t>
  </si>
  <si>
    <t>Budowa sali gimnastycznej</t>
  </si>
  <si>
    <t>w Gimnazjum Nr 3 w Nysie</t>
  </si>
  <si>
    <t>rozdział 60016</t>
  </si>
  <si>
    <t>rozdział 60017</t>
  </si>
  <si>
    <t xml:space="preserve">Zagospodarowanie fortecznej Wieży </t>
  </si>
  <si>
    <t>Ciśnień w Nysie wraz z terenem</t>
  </si>
  <si>
    <t>przyległym</t>
  </si>
  <si>
    <t xml:space="preserve">Przebudowa i rozbudowa  świetlicy </t>
  </si>
  <si>
    <t xml:space="preserve">wiejskiej w Domaszkowicach </t>
  </si>
  <si>
    <t>Adaptacja budynku przy Gimnazjum Nr 2</t>
  </si>
  <si>
    <t xml:space="preserve">w Nysie na potrzeby Ośrodka Pomocy </t>
  </si>
  <si>
    <t>Społecznej oraz Inkubatora Organizacji</t>
  </si>
  <si>
    <t>Społecznych</t>
  </si>
  <si>
    <t xml:space="preserve">Przygotowanie Szkoły Podstawowej Nr 1 </t>
  </si>
  <si>
    <t xml:space="preserve">oraz Szkoły Podstawowej Nr 3 w Nysie </t>
  </si>
  <si>
    <t>do udziału w projekcie " Opolska</t>
  </si>
  <si>
    <t>eSzkoła, szkołą ku przyszłości"</t>
  </si>
  <si>
    <t xml:space="preserve">Przygotowanie Gimnazjum Nr 1 </t>
  </si>
  <si>
    <t xml:space="preserve">oraz Gimnazjum Nr 3 w Nysie </t>
  </si>
  <si>
    <t>Przygotowanie Przedszkola Nr 8 w Nysie</t>
  </si>
  <si>
    <t>2010-2012</t>
  </si>
  <si>
    <t>w tym:</t>
  </si>
  <si>
    <t>2010-2011</t>
  </si>
  <si>
    <t>rekreacyjnego przy ul. Sudeckiej w Nysie</t>
  </si>
  <si>
    <t xml:space="preserve"> WIELOLETNI  PROGRAM  INWESTYCJI  GMINNYCH  NA  LATA  2010 - 2013    </t>
  </si>
  <si>
    <t>2010-2013</t>
  </si>
  <si>
    <t>Źródła finansowania</t>
  </si>
  <si>
    <t>Okres realizacji</t>
  </si>
  <si>
    <t>Jednostka realizująca zadanie</t>
  </si>
  <si>
    <t>Załącznik Nr 3</t>
  </si>
  <si>
    <t>Nr XL/622/09 z dnia 29 grudnia 2009r. w sprawie</t>
  </si>
  <si>
    <t>uchwalenia budżetu Gminy Nysa na 2010r.</t>
  </si>
  <si>
    <t>do Załącznika Nr 5 do Uchwały Rady Miejskiej w Nysie</t>
  </si>
  <si>
    <t>Budowa lokalnej sieci</t>
  </si>
  <si>
    <t xml:space="preserve">szerokopasmowego dostępu do </t>
  </si>
  <si>
    <t>internetu na terenie Gminy Nysa</t>
  </si>
  <si>
    <t>eSzkoła szkołą ku przyszłości "</t>
  </si>
  <si>
    <t>Kompleksowe uzbrojenie terenu</t>
  </si>
  <si>
    <t>Regionalnego Parku Przemysłowego</t>
  </si>
  <si>
    <t>WSSE " INVEST-PARK " na terenie Gminy</t>
  </si>
  <si>
    <t>Nysa, w obrębach wsi Radzikowice</t>
  </si>
  <si>
    <t>i Goświnowice</t>
  </si>
  <si>
    <t>2010-20111</t>
  </si>
  <si>
    <t>Załącznik Nr 3 do uchwały Nr L/755/10</t>
  </si>
  <si>
    <t>Rady Miejskiej w Nysie z dnia 2 września 2010r.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</si>
</sst>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29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sz val="11"/>
      <name val="Arial CE"/>
      <family val="0"/>
    </font>
    <font>
      <b/>
      <u val="single"/>
      <sz val="10"/>
      <name val="Arial CE"/>
      <family val="0"/>
    </font>
    <font>
      <sz val="10"/>
      <color indexed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9" fontId="1" fillId="0" borderId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24" borderId="11" xfId="0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0" fillId="24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3" fontId="0" fillId="0" borderId="15" xfId="42" applyNumberFormat="1" applyFont="1" applyFill="1" applyBorder="1" applyAlignment="1" applyProtection="1">
      <alignment horizontal="right"/>
      <protection/>
    </xf>
    <xf numFmtId="3" fontId="0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7" xfId="0" applyFont="1" applyBorder="1" applyAlignment="1">
      <alignment horizontal="center"/>
    </xf>
    <xf numFmtId="3" fontId="0" fillId="0" borderId="17" xfId="42" applyNumberFormat="1" applyFont="1" applyFill="1" applyBorder="1" applyAlignment="1" applyProtection="1">
      <alignment horizontal="right"/>
      <protection/>
    </xf>
    <xf numFmtId="0" fontId="0" fillId="0" borderId="18" xfId="0" applyFont="1" applyBorder="1" applyAlignment="1">
      <alignment horizontal="center"/>
    </xf>
    <xf numFmtId="3" fontId="0" fillId="0" borderId="18" xfId="42" applyNumberFormat="1" applyFont="1" applyFill="1" applyBorder="1" applyAlignment="1" applyProtection="1">
      <alignment horizontal="right"/>
      <protection/>
    </xf>
    <xf numFmtId="0" fontId="0" fillId="0" borderId="25" xfId="0" applyFont="1" applyFill="1" applyBorder="1" applyAlignment="1">
      <alignment horizontal="left"/>
    </xf>
    <xf numFmtId="3" fontId="0" fillId="0" borderId="26" xfId="0" applyNumberFormat="1" applyFont="1" applyBorder="1" applyAlignment="1">
      <alignment/>
    </xf>
    <xf numFmtId="0" fontId="0" fillId="0" borderId="27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3" fontId="0" fillId="0" borderId="21" xfId="42" applyNumberFormat="1" applyFont="1" applyFill="1" applyBorder="1" applyAlignment="1" applyProtection="1">
      <alignment horizontal="right"/>
      <protection/>
    </xf>
    <xf numFmtId="3" fontId="0" fillId="0" borderId="13" xfId="0" applyNumberFormat="1" applyFont="1" applyBorder="1" applyAlignment="1">
      <alignment/>
    </xf>
    <xf numFmtId="0" fontId="0" fillId="0" borderId="28" xfId="0" applyFont="1" applyFill="1" applyBorder="1" applyAlignment="1">
      <alignment horizontal="left"/>
    </xf>
    <xf numFmtId="0" fontId="0" fillId="0" borderId="29" xfId="0" applyFont="1" applyBorder="1" applyAlignment="1">
      <alignment horizontal="center" vertical="center"/>
    </xf>
    <xf numFmtId="3" fontId="0" fillId="0" borderId="30" xfId="42" applyNumberFormat="1" applyFont="1" applyFill="1" applyBorder="1" applyAlignment="1" applyProtection="1">
      <alignment horizontal="right"/>
      <protection/>
    </xf>
    <xf numFmtId="0" fontId="0" fillId="0" borderId="16" xfId="0" applyFont="1" applyBorder="1" applyAlignment="1">
      <alignment horizontal="center" vertical="center"/>
    </xf>
    <xf numFmtId="3" fontId="0" fillId="0" borderId="31" xfId="42" applyNumberFormat="1" applyFont="1" applyFill="1" applyBorder="1" applyAlignment="1" applyProtection="1">
      <alignment horizontal="right"/>
      <protection/>
    </xf>
    <xf numFmtId="0" fontId="0" fillId="0" borderId="32" xfId="0" applyBorder="1" applyAlignment="1">
      <alignment horizontal="center"/>
    </xf>
    <xf numFmtId="3" fontId="0" fillId="0" borderId="33" xfId="42" applyNumberFormat="1" applyFont="1" applyFill="1" applyBorder="1" applyAlignment="1" applyProtection="1">
      <alignment horizontal="right"/>
      <protection/>
    </xf>
    <xf numFmtId="3" fontId="0" fillId="0" borderId="34" xfId="42" applyNumberFormat="1" applyFont="1" applyFill="1" applyBorder="1" applyAlignment="1" applyProtection="1">
      <alignment horizontal="right"/>
      <protection/>
    </xf>
    <xf numFmtId="0" fontId="0" fillId="0" borderId="2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8" fillId="24" borderId="37" xfId="0" applyFont="1" applyFill="1" applyBorder="1" applyAlignment="1">
      <alignment/>
    </xf>
    <xf numFmtId="3" fontId="8" fillId="24" borderId="38" xfId="42" applyNumberFormat="1" applyFont="1" applyFill="1" applyBorder="1" applyAlignment="1" applyProtection="1">
      <alignment horizontal="right"/>
      <protection/>
    </xf>
    <xf numFmtId="3" fontId="8" fillId="24" borderId="39" xfId="42" applyNumberFormat="1" applyFont="1" applyFill="1" applyBorder="1" applyAlignment="1" applyProtection="1">
      <alignment horizontal="right"/>
      <protection/>
    </xf>
    <xf numFmtId="3" fontId="0" fillId="0" borderId="40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Font="1" applyBorder="1" applyAlignment="1">
      <alignment horizontal="left"/>
    </xf>
    <xf numFmtId="0" fontId="0" fillId="0" borderId="4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6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4" fontId="0" fillId="0" borderId="33" xfId="42" applyNumberFormat="1" applyFont="1" applyFill="1" applyBorder="1" applyAlignment="1" applyProtection="1">
      <alignment horizontal="right"/>
      <protection/>
    </xf>
    <xf numFmtId="0" fontId="0" fillId="0" borderId="35" xfId="0" applyBorder="1" applyAlignment="1">
      <alignment horizontal="center"/>
    </xf>
    <xf numFmtId="4" fontId="8" fillId="24" borderId="38" xfId="42" applyNumberFormat="1" applyFont="1" applyFill="1" applyBorder="1" applyAlignment="1" applyProtection="1">
      <alignment horizontal="right"/>
      <protection/>
    </xf>
    <xf numFmtId="4" fontId="0" fillId="0" borderId="26" xfId="0" applyNumberFormat="1" applyFont="1" applyBorder="1" applyAlignment="1">
      <alignment/>
    </xf>
    <xf numFmtId="4" fontId="4" fillId="24" borderId="38" xfId="42" applyNumberFormat="1" applyFont="1" applyFill="1" applyBorder="1" applyAlignment="1" applyProtection="1">
      <alignment horizontal="right"/>
      <protection/>
    </xf>
    <xf numFmtId="3" fontId="8" fillId="24" borderId="47" xfId="42" applyNumberFormat="1" applyFont="1" applyFill="1" applyBorder="1" applyAlignment="1" applyProtection="1">
      <alignment horizontal="right"/>
      <protection/>
    </xf>
    <xf numFmtId="3" fontId="0" fillId="0" borderId="48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50" xfId="42" applyNumberFormat="1" applyFont="1" applyFill="1" applyBorder="1" applyAlignment="1" applyProtection="1">
      <alignment horizontal="right"/>
      <protection/>
    </xf>
    <xf numFmtId="3" fontId="0" fillId="0" borderId="51" xfId="42" applyNumberFormat="1" applyFont="1" applyFill="1" applyBorder="1" applyAlignment="1" applyProtection="1">
      <alignment horizontal="right"/>
      <protection/>
    </xf>
    <xf numFmtId="3" fontId="0" fillId="0" borderId="52" xfId="42" applyNumberFormat="1" applyFont="1" applyFill="1" applyBorder="1" applyAlignment="1" applyProtection="1">
      <alignment horizontal="right"/>
      <protection/>
    </xf>
    <xf numFmtId="0" fontId="0" fillId="0" borderId="53" xfId="0" applyFont="1" applyBorder="1" applyAlignment="1">
      <alignment horizontal="center"/>
    </xf>
    <xf numFmtId="0" fontId="0" fillId="0" borderId="54" xfId="0" applyFont="1" applyFill="1" applyBorder="1" applyAlignment="1">
      <alignment horizontal="left"/>
    </xf>
    <xf numFmtId="0" fontId="0" fillId="0" borderId="45" xfId="0" applyFont="1" applyFill="1" applyBorder="1" applyAlignment="1">
      <alignment horizontal="left"/>
    </xf>
    <xf numFmtId="0" fontId="0" fillId="0" borderId="45" xfId="0" applyFont="1" applyBorder="1" applyAlignment="1">
      <alignment horizontal="center"/>
    </xf>
    <xf numFmtId="3" fontId="0" fillId="0" borderId="45" xfId="42" applyNumberFormat="1" applyFont="1" applyFill="1" applyBorder="1" applyAlignment="1" applyProtection="1">
      <alignment horizontal="right"/>
      <protection/>
    </xf>
    <xf numFmtId="3" fontId="0" fillId="0" borderId="55" xfId="42" applyNumberFormat="1" applyFont="1" applyFill="1" applyBorder="1" applyAlignment="1" applyProtection="1">
      <alignment horizontal="right"/>
      <protection/>
    </xf>
    <xf numFmtId="0" fontId="0" fillId="24" borderId="15" xfId="0" applyFont="1" applyFill="1" applyBorder="1" applyAlignment="1">
      <alignment horizontal="center" vertical="center"/>
    </xf>
    <xf numFmtId="3" fontId="0" fillId="0" borderId="56" xfId="42" applyNumberFormat="1" applyFont="1" applyFill="1" applyBorder="1" applyAlignment="1" applyProtection="1">
      <alignment horizontal="right"/>
      <protection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57" xfId="0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45" xfId="0" applyFont="1" applyBorder="1" applyAlignment="1">
      <alignment/>
    </xf>
    <xf numFmtId="3" fontId="11" fillId="0" borderId="17" xfId="42" applyNumberFormat="1" applyFont="1" applyFill="1" applyBorder="1" applyAlignment="1" applyProtection="1">
      <alignment horizontal="right"/>
      <protection/>
    </xf>
    <xf numFmtId="4" fontId="0" fillId="0" borderId="17" xfId="42" applyNumberFormat="1" applyFont="1" applyFill="1" applyBorder="1" applyAlignment="1" applyProtection="1">
      <alignment horizontal="right"/>
      <protection/>
    </xf>
    <xf numFmtId="4" fontId="0" fillId="0" borderId="21" xfId="42" applyNumberFormat="1" applyFont="1" applyFill="1" applyBorder="1" applyAlignment="1" applyProtection="1">
      <alignment horizontal="right"/>
      <protection/>
    </xf>
    <xf numFmtId="4" fontId="0" fillId="0" borderId="52" xfId="42" applyNumberFormat="1" applyFont="1" applyFill="1" applyBorder="1" applyAlignment="1" applyProtection="1">
      <alignment horizontal="right"/>
      <protection/>
    </xf>
    <xf numFmtId="3" fontId="0" fillId="0" borderId="63" xfId="42" applyNumberFormat="1" applyFont="1" applyFill="1" applyBorder="1" applyAlignment="1" applyProtection="1">
      <alignment horizontal="right"/>
      <protection/>
    </xf>
    <xf numFmtId="4" fontId="0" fillId="0" borderId="21" xfId="0" applyNumberFormat="1" applyFont="1" applyBorder="1" applyAlignment="1">
      <alignment/>
    </xf>
    <xf numFmtId="4" fontId="0" fillId="0" borderId="45" xfId="42" applyNumberFormat="1" applyFont="1" applyFill="1" applyBorder="1" applyAlignment="1" applyProtection="1">
      <alignment horizontal="right"/>
      <protection/>
    </xf>
    <xf numFmtId="0" fontId="0" fillId="24" borderId="64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65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66" xfId="0" applyFont="1" applyFill="1" applyBorder="1" applyAlignment="1">
      <alignment horizontal="center" vertical="center"/>
    </xf>
    <xf numFmtId="0" fontId="0" fillId="24" borderId="67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0" fillId="24" borderId="51" xfId="0" applyFont="1" applyFill="1" applyBorder="1" applyAlignment="1">
      <alignment horizontal="center" vertical="center"/>
    </xf>
    <xf numFmtId="0" fontId="0" fillId="24" borderId="68" xfId="0" applyFont="1" applyFill="1" applyBorder="1" applyAlignment="1">
      <alignment horizontal="center" vertical="center"/>
    </xf>
    <xf numFmtId="0" fontId="0" fillId="24" borderId="69" xfId="0" applyFont="1" applyFill="1" applyBorder="1" applyAlignment="1">
      <alignment horizontal="center" vertical="center"/>
    </xf>
    <xf numFmtId="0" fontId="0" fillId="24" borderId="70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6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5" fillId="0" borderId="71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1" name="Line 4"/>
        <xdr:cNvSpPr>
          <a:spLocks/>
        </xdr:cNvSpPr>
      </xdr:nvSpPr>
      <xdr:spPr>
        <a:xfrm>
          <a:off x="12458700" y="2295525"/>
          <a:ext cx="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>
      <xdr:nvSpPr>
        <xdr:cNvPr id="2" name="Line 5"/>
        <xdr:cNvSpPr>
          <a:spLocks/>
        </xdr:cNvSpPr>
      </xdr:nvSpPr>
      <xdr:spPr>
        <a:xfrm>
          <a:off x="124587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30</xdr:row>
      <xdr:rowOff>0</xdr:rowOff>
    </xdr:to>
    <xdr:sp>
      <xdr:nvSpPr>
        <xdr:cNvPr id="3" name="Line 6"/>
        <xdr:cNvSpPr>
          <a:spLocks/>
        </xdr:cNvSpPr>
      </xdr:nvSpPr>
      <xdr:spPr>
        <a:xfrm>
          <a:off x="12458700" y="48863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88</xdr:row>
      <xdr:rowOff>0</xdr:rowOff>
    </xdr:from>
    <xdr:to>
      <xdr:col>10</xdr:col>
      <xdr:colOff>0</xdr:colOff>
      <xdr:row>89</xdr:row>
      <xdr:rowOff>0</xdr:rowOff>
    </xdr:to>
    <xdr:sp>
      <xdr:nvSpPr>
        <xdr:cNvPr id="4" name="Line 7"/>
        <xdr:cNvSpPr>
          <a:spLocks/>
        </xdr:cNvSpPr>
      </xdr:nvSpPr>
      <xdr:spPr>
        <a:xfrm>
          <a:off x="12458700" y="148018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92</xdr:row>
      <xdr:rowOff>0</xdr:rowOff>
    </xdr:to>
    <xdr:sp>
      <xdr:nvSpPr>
        <xdr:cNvPr id="5" name="Line 9"/>
        <xdr:cNvSpPr>
          <a:spLocks/>
        </xdr:cNvSpPr>
      </xdr:nvSpPr>
      <xdr:spPr>
        <a:xfrm>
          <a:off x="12458700" y="1533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94"/>
  <sheetViews>
    <sheetView tabSelected="1" zoomScale="75" zoomScaleNormal="75" zoomScaleSheetLayoutView="100" zoomScalePageLayoutView="0" workbookViewId="0" topLeftCell="A1">
      <pane ySplit="13" topLeftCell="BM14" activePane="bottomLeft" state="frozen"/>
      <selection pane="topLeft" activeCell="D1" sqref="D1"/>
      <selection pane="bottomLeft" activeCell="A1" sqref="A1"/>
    </sheetView>
  </sheetViews>
  <sheetFormatPr defaultColWidth="9.00390625" defaultRowHeight="12.75"/>
  <cols>
    <col min="1" max="1" width="4.625" style="1" customWidth="1"/>
    <col min="2" max="2" width="35.125" style="2" customWidth="1"/>
    <col min="3" max="3" width="12.125" style="2" customWidth="1"/>
    <col min="4" max="4" width="10.375" style="2" customWidth="1"/>
    <col min="5" max="5" width="12.875" style="2" customWidth="1"/>
    <col min="6" max="6" width="16.375" style="2" customWidth="1"/>
    <col min="7" max="7" width="17.625" style="2" customWidth="1"/>
    <col min="8" max="8" width="18.375" style="2" bestFit="1" customWidth="1"/>
    <col min="9" max="9" width="18.375" style="2" customWidth="1"/>
    <col min="10" max="10" width="17.625" style="2" customWidth="1"/>
    <col min="11" max="16384" width="9.00390625" style="2" customWidth="1"/>
  </cols>
  <sheetData>
    <row r="1" spans="1:10" ht="16.5">
      <c r="A1" s="8"/>
      <c r="B1" s="75"/>
      <c r="C1" s="8"/>
      <c r="D1" s="8"/>
      <c r="E1" s="8"/>
      <c r="F1" s="8"/>
      <c r="G1" s="9"/>
      <c r="H1" s="26"/>
      <c r="I1" s="26"/>
      <c r="J1" s="14"/>
    </row>
    <row r="2" spans="1:10" ht="17.25" thickBot="1">
      <c r="A2" s="67"/>
      <c r="B2" s="67"/>
      <c r="C2" s="67"/>
      <c r="D2" s="67"/>
      <c r="E2" s="67"/>
      <c r="F2" s="67"/>
      <c r="G2" s="68"/>
      <c r="H2" s="69"/>
      <c r="I2" s="69" t="s">
        <v>52</v>
      </c>
      <c r="J2" s="70"/>
    </row>
    <row r="3" spans="1:10" ht="18">
      <c r="A3" s="132" t="s">
        <v>47</v>
      </c>
      <c r="B3" s="133"/>
      <c r="C3" s="133"/>
      <c r="D3" s="133"/>
      <c r="E3" s="133"/>
      <c r="F3" s="133"/>
      <c r="G3" s="133"/>
      <c r="H3" s="20" t="s">
        <v>66</v>
      </c>
      <c r="I3" s="20"/>
      <c r="J3" s="29"/>
    </row>
    <row r="4" spans="1:10" ht="12.75">
      <c r="A4" s="16"/>
      <c r="B4" s="3"/>
      <c r="E4" s="4"/>
      <c r="F4" s="4"/>
      <c r="G4" s="4"/>
      <c r="H4" s="6" t="s">
        <v>67</v>
      </c>
      <c r="I4" s="6"/>
      <c r="J4" s="30"/>
    </row>
    <row r="5" spans="1:10" ht="12.75">
      <c r="A5" s="16"/>
      <c r="B5" s="3"/>
      <c r="E5" s="4"/>
      <c r="F5" s="4"/>
      <c r="G5" s="4"/>
      <c r="H5" s="6" t="s">
        <v>55</v>
      </c>
      <c r="I5" s="6"/>
      <c r="J5" s="30"/>
    </row>
    <row r="6" spans="1:10" ht="12.75">
      <c r="A6" s="16"/>
      <c r="B6" s="3"/>
      <c r="E6" s="4"/>
      <c r="F6" s="4"/>
      <c r="G6" s="4"/>
      <c r="H6" s="72" t="s">
        <v>53</v>
      </c>
      <c r="I6" s="6"/>
      <c r="J6" s="30"/>
    </row>
    <row r="7" spans="1:10" ht="12.75">
      <c r="A7" s="16"/>
      <c r="B7" s="3"/>
      <c r="E7" s="4"/>
      <c r="F7" s="4"/>
      <c r="G7" s="4"/>
      <c r="H7" s="72" t="s">
        <v>54</v>
      </c>
      <c r="I7" s="6"/>
      <c r="J7" s="30"/>
    </row>
    <row r="8" spans="1:10" ht="12.75">
      <c r="A8" s="16"/>
      <c r="B8" s="3"/>
      <c r="E8" s="4"/>
      <c r="F8" s="4"/>
      <c r="G8" s="4"/>
      <c r="H8" s="6"/>
      <c r="I8" s="6"/>
      <c r="J8" s="30"/>
    </row>
    <row r="9" spans="1:10" ht="13.5" thickBot="1">
      <c r="A9" s="16"/>
      <c r="B9" s="3"/>
      <c r="E9" s="4"/>
      <c r="F9" s="4"/>
      <c r="G9" s="4"/>
      <c r="H9" s="72"/>
      <c r="I9" s="72"/>
      <c r="J9" s="30"/>
    </row>
    <row r="10" spans="1:10" ht="12.75">
      <c r="A10" s="118" t="s">
        <v>0</v>
      </c>
      <c r="B10" s="130" t="s">
        <v>1</v>
      </c>
      <c r="C10" s="127" t="s">
        <v>51</v>
      </c>
      <c r="D10" s="127" t="s">
        <v>50</v>
      </c>
      <c r="E10" s="127" t="s">
        <v>49</v>
      </c>
      <c r="F10" s="94" t="s">
        <v>2</v>
      </c>
      <c r="G10" s="124" t="s">
        <v>16</v>
      </c>
      <c r="H10" s="125"/>
      <c r="I10" s="125"/>
      <c r="J10" s="126"/>
    </row>
    <row r="11" spans="1:10" ht="12.75">
      <c r="A11" s="119"/>
      <c r="B11" s="116"/>
      <c r="C11" s="128"/>
      <c r="D11" s="128"/>
      <c r="E11" s="128"/>
      <c r="F11" s="10" t="s">
        <v>3</v>
      </c>
      <c r="G11" s="115">
        <v>2010</v>
      </c>
      <c r="H11" s="115">
        <v>2011</v>
      </c>
      <c r="I11" s="115">
        <v>2012</v>
      </c>
      <c r="J11" s="121">
        <v>2013</v>
      </c>
    </row>
    <row r="12" spans="1:10" ht="12.75">
      <c r="A12" s="119"/>
      <c r="B12" s="116"/>
      <c r="C12" s="128"/>
      <c r="D12" s="128"/>
      <c r="E12" s="128"/>
      <c r="F12" s="12" t="s">
        <v>4</v>
      </c>
      <c r="G12" s="116"/>
      <c r="H12" s="116"/>
      <c r="I12" s="116"/>
      <c r="J12" s="122"/>
    </row>
    <row r="13" spans="1:10" ht="13.5" thickBot="1">
      <c r="A13" s="120"/>
      <c r="B13" s="131"/>
      <c r="C13" s="129"/>
      <c r="D13" s="129"/>
      <c r="E13" s="129"/>
      <c r="F13" s="13" t="s">
        <v>48</v>
      </c>
      <c r="G13" s="117"/>
      <c r="H13" s="117"/>
      <c r="I13" s="117"/>
      <c r="J13" s="123"/>
    </row>
    <row r="14" spans="1:10" ht="12.75">
      <c r="A14" s="45">
        <v>1</v>
      </c>
      <c r="B14" s="17" t="s">
        <v>5</v>
      </c>
      <c r="C14" s="17" t="s">
        <v>6</v>
      </c>
      <c r="D14" s="17" t="s">
        <v>48</v>
      </c>
      <c r="E14" s="21" t="s">
        <v>18</v>
      </c>
      <c r="F14" s="24">
        <f>SUM(G14:J14)</f>
        <v>25143200</v>
      </c>
      <c r="G14" s="24">
        <v>7143200</v>
      </c>
      <c r="H14" s="24">
        <v>6000000</v>
      </c>
      <c r="I14" s="85">
        <v>6000000</v>
      </c>
      <c r="J14" s="46">
        <v>6000000</v>
      </c>
    </row>
    <row r="15" spans="1:10" ht="12.75">
      <c r="A15" s="47"/>
      <c r="B15" s="96" t="s">
        <v>25</v>
      </c>
      <c r="C15" s="105"/>
      <c r="D15" s="105"/>
      <c r="E15" s="33" t="s">
        <v>7</v>
      </c>
      <c r="F15" s="34">
        <f>SUM(G15:J15)</f>
        <v>21678200</v>
      </c>
      <c r="G15" s="34">
        <v>3678200</v>
      </c>
      <c r="H15" s="34">
        <v>6000000</v>
      </c>
      <c r="I15" s="95">
        <v>6000000</v>
      </c>
      <c r="J15" s="48">
        <v>6000000</v>
      </c>
    </row>
    <row r="16" spans="1:10" ht="12.75">
      <c r="A16" s="47"/>
      <c r="B16" s="96"/>
      <c r="C16" s="105"/>
      <c r="D16" s="105"/>
      <c r="E16" s="33" t="s">
        <v>17</v>
      </c>
      <c r="F16" s="34">
        <f>SUM(G16:J16)</f>
        <v>3465000</v>
      </c>
      <c r="G16" s="34">
        <v>3465000</v>
      </c>
      <c r="H16" s="34">
        <v>0</v>
      </c>
      <c r="I16" s="95">
        <v>0</v>
      </c>
      <c r="J16" s="48">
        <v>0</v>
      </c>
    </row>
    <row r="17" spans="1:10" ht="12.75">
      <c r="A17" s="66"/>
      <c r="B17" s="97"/>
      <c r="C17" s="106"/>
      <c r="D17" s="106"/>
      <c r="E17" s="41"/>
      <c r="F17" s="42"/>
      <c r="G17" s="42"/>
      <c r="H17" s="42"/>
      <c r="I17" s="87"/>
      <c r="J17" s="50"/>
    </row>
    <row r="18" spans="1:10" ht="12.75">
      <c r="A18" s="47">
        <v>2</v>
      </c>
      <c r="B18" s="96" t="s">
        <v>5</v>
      </c>
      <c r="C18" s="105" t="s">
        <v>6</v>
      </c>
      <c r="D18" s="105" t="s">
        <v>48</v>
      </c>
      <c r="E18" s="33" t="s">
        <v>18</v>
      </c>
      <c r="F18" s="34">
        <f>SUM(G18:J18)</f>
        <v>6680000</v>
      </c>
      <c r="G18" s="34">
        <v>680000</v>
      </c>
      <c r="H18" s="34">
        <v>2000000</v>
      </c>
      <c r="I18" s="95">
        <v>2000000</v>
      </c>
      <c r="J18" s="48">
        <v>2000000</v>
      </c>
    </row>
    <row r="19" spans="1:10" ht="12.75">
      <c r="A19" s="47"/>
      <c r="B19" s="96" t="s">
        <v>26</v>
      </c>
      <c r="C19" s="105"/>
      <c r="D19" s="105"/>
      <c r="E19" s="33" t="s">
        <v>7</v>
      </c>
      <c r="F19" s="34">
        <f>SUM(G19:J19)</f>
        <v>6030000</v>
      </c>
      <c r="G19" s="34">
        <v>30000</v>
      </c>
      <c r="H19" s="34">
        <v>2000000</v>
      </c>
      <c r="I19" s="95">
        <v>2000000</v>
      </c>
      <c r="J19" s="48">
        <v>2000000</v>
      </c>
    </row>
    <row r="20" spans="1:10" ht="12.75">
      <c r="A20" s="47"/>
      <c r="B20" s="96" t="s">
        <v>13</v>
      </c>
      <c r="C20" s="105"/>
      <c r="D20" s="105"/>
      <c r="E20" s="33" t="s">
        <v>17</v>
      </c>
      <c r="F20" s="34">
        <f>SUM(G20:J20)</f>
        <v>650000</v>
      </c>
      <c r="G20" s="34">
        <v>650000</v>
      </c>
      <c r="H20" s="34">
        <v>0</v>
      </c>
      <c r="I20" s="95">
        <v>0</v>
      </c>
      <c r="J20" s="48">
        <v>0</v>
      </c>
    </row>
    <row r="21" spans="1:10" ht="12.75">
      <c r="A21" s="47"/>
      <c r="B21" s="96"/>
      <c r="C21" s="105"/>
      <c r="D21" s="105"/>
      <c r="E21" s="33"/>
      <c r="F21" s="34"/>
      <c r="G21" s="34"/>
      <c r="H21" s="34"/>
      <c r="I21" s="95"/>
      <c r="J21" s="48"/>
    </row>
    <row r="22" spans="1:10" ht="12.75">
      <c r="A22" s="65">
        <v>3</v>
      </c>
      <c r="B22" s="98" t="s">
        <v>10</v>
      </c>
      <c r="C22" s="107" t="s">
        <v>6</v>
      </c>
      <c r="D22" s="107" t="s">
        <v>48</v>
      </c>
      <c r="E22" s="91" t="s">
        <v>18</v>
      </c>
      <c r="F22" s="92">
        <f>SUM(G22:J22)</f>
        <v>3460000</v>
      </c>
      <c r="G22" s="92">
        <v>460000</v>
      </c>
      <c r="H22" s="92">
        <v>1000000</v>
      </c>
      <c r="I22" s="93">
        <v>1000000</v>
      </c>
      <c r="J22" s="51">
        <v>1000000</v>
      </c>
    </row>
    <row r="23" spans="1:10" ht="12.75">
      <c r="A23" s="47"/>
      <c r="B23" s="96" t="s">
        <v>25</v>
      </c>
      <c r="C23" s="105"/>
      <c r="D23" s="105"/>
      <c r="E23" s="33" t="s">
        <v>7</v>
      </c>
      <c r="F23" s="34">
        <f>SUM(G23:J23)</f>
        <v>3190000</v>
      </c>
      <c r="G23" s="34">
        <v>190000</v>
      </c>
      <c r="H23" s="34">
        <v>1000000</v>
      </c>
      <c r="I23" s="95">
        <v>1000000</v>
      </c>
      <c r="J23" s="48">
        <v>1000000</v>
      </c>
    </row>
    <row r="24" spans="1:10" ht="12.75">
      <c r="A24" s="47"/>
      <c r="B24" s="96"/>
      <c r="C24" s="105"/>
      <c r="D24" s="105"/>
      <c r="E24" s="33" t="s">
        <v>17</v>
      </c>
      <c r="F24" s="34">
        <f>G24</f>
        <v>270000</v>
      </c>
      <c r="G24" s="34">
        <v>270000</v>
      </c>
      <c r="H24" s="34">
        <v>0</v>
      </c>
      <c r="I24" s="95">
        <v>0</v>
      </c>
      <c r="J24" s="48">
        <v>0</v>
      </c>
    </row>
    <row r="25" spans="1:10" ht="12.75">
      <c r="A25" s="66"/>
      <c r="B25" s="99"/>
      <c r="C25" s="106"/>
      <c r="D25" s="106"/>
      <c r="E25" s="41"/>
      <c r="F25" s="42"/>
      <c r="G25" s="42"/>
      <c r="H25" s="42"/>
      <c r="I25" s="87"/>
      <c r="J25" s="50"/>
    </row>
    <row r="26" spans="1:10" ht="12.75">
      <c r="A26" s="47">
        <v>4</v>
      </c>
      <c r="B26" s="98" t="s">
        <v>10</v>
      </c>
      <c r="C26" s="105" t="s">
        <v>6</v>
      </c>
      <c r="D26" s="105" t="s">
        <v>48</v>
      </c>
      <c r="E26" s="33" t="s">
        <v>18</v>
      </c>
      <c r="F26" s="34">
        <f>SUM(G26:J26)</f>
        <v>11346000</v>
      </c>
      <c r="G26" s="108">
        <v>1346000</v>
      </c>
      <c r="H26" s="34">
        <v>3000000</v>
      </c>
      <c r="I26" s="95">
        <v>3500000</v>
      </c>
      <c r="J26" s="48">
        <v>3500000</v>
      </c>
    </row>
    <row r="27" spans="1:10" ht="12.75">
      <c r="A27" s="47"/>
      <c r="B27" s="96" t="s">
        <v>26</v>
      </c>
      <c r="C27" s="105"/>
      <c r="D27" s="105"/>
      <c r="E27" s="33" t="s">
        <v>7</v>
      </c>
      <c r="F27" s="34">
        <f>SUM(G27:J27)</f>
        <v>11000000</v>
      </c>
      <c r="G27" s="34">
        <v>1000000</v>
      </c>
      <c r="H27" s="34">
        <v>3000000</v>
      </c>
      <c r="I27" s="95">
        <v>3500000</v>
      </c>
      <c r="J27" s="48">
        <v>3500000</v>
      </c>
    </row>
    <row r="28" spans="1:10" ht="12.75">
      <c r="A28" s="47"/>
      <c r="B28" s="96"/>
      <c r="C28" s="105"/>
      <c r="D28" s="105"/>
      <c r="E28" s="33" t="s">
        <v>17</v>
      </c>
      <c r="F28" s="34">
        <f>SUM(G28:J28)</f>
        <v>346000</v>
      </c>
      <c r="G28" s="34">
        <v>346000</v>
      </c>
      <c r="H28" s="34">
        <v>0</v>
      </c>
      <c r="I28" s="95">
        <v>0</v>
      </c>
      <c r="J28" s="48">
        <v>0</v>
      </c>
    </row>
    <row r="29" spans="1:10" ht="12.75">
      <c r="A29" s="66"/>
      <c r="B29" s="99"/>
      <c r="C29" s="106"/>
      <c r="D29" s="106"/>
      <c r="E29" s="106"/>
      <c r="F29" s="42"/>
      <c r="G29" s="42"/>
      <c r="H29" s="42"/>
      <c r="I29" s="87"/>
      <c r="J29" s="50"/>
    </row>
    <row r="30" spans="1:254" s="4" customFormat="1" ht="12.75">
      <c r="A30" s="47">
        <v>5</v>
      </c>
      <c r="B30" s="100" t="s">
        <v>11</v>
      </c>
      <c r="C30" s="22" t="s">
        <v>6</v>
      </c>
      <c r="D30" s="22" t="s">
        <v>43</v>
      </c>
      <c r="E30" s="33" t="s">
        <v>8</v>
      </c>
      <c r="F30" s="34">
        <f>SUM(G30:J30)</f>
        <v>2475585.8200000003</v>
      </c>
      <c r="G30" s="109">
        <v>375585.82</v>
      </c>
      <c r="H30" s="34">
        <v>700000</v>
      </c>
      <c r="I30" s="95">
        <v>700000</v>
      </c>
      <c r="J30" s="48">
        <v>700000</v>
      </c>
      <c r="K30" s="2"/>
      <c r="L30" s="2"/>
      <c r="M30" s="2"/>
      <c r="N30" s="2"/>
      <c r="O30" s="2"/>
      <c r="P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s="4" customFormat="1" ht="12.75">
      <c r="A31" s="47"/>
      <c r="B31" s="100"/>
      <c r="C31" s="22"/>
      <c r="D31" s="22"/>
      <c r="E31" s="33"/>
      <c r="F31" s="34"/>
      <c r="G31" s="34"/>
      <c r="H31" s="34"/>
      <c r="I31" s="95"/>
      <c r="J31" s="48"/>
      <c r="K31" s="2"/>
      <c r="L31" s="2"/>
      <c r="M31" s="2"/>
      <c r="N31" s="2"/>
      <c r="O31" s="2"/>
      <c r="P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4" customFormat="1" ht="12.75">
      <c r="A32" s="61"/>
      <c r="B32" s="101"/>
      <c r="C32" s="40"/>
      <c r="D32" s="40"/>
      <c r="E32" s="40"/>
      <c r="F32" s="42"/>
      <c r="G32" s="42"/>
      <c r="H32" s="42"/>
      <c r="I32" s="87"/>
      <c r="J32" s="50"/>
      <c r="K32" s="2"/>
      <c r="L32" s="2"/>
      <c r="M32" s="2"/>
      <c r="N32" s="2"/>
      <c r="O32" s="2"/>
      <c r="P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s="4" customFormat="1" ht="12.75">
      <c r="A33" s="18">
        <v>6</v>
      </c>
      <c r="B33" s="100" t="s">
        <v>23</v>
      </c>
      <c r="C33" s="22" t="s">
        <v>6</v>
      </c>
      <c r="D33" s="22" t="s">
        <v>43</v>
      </c>
      <c r="E33" s="33" t="s">
        <v>7</v>
      </c>
      <c r="F33" s="34">
        <f>SUM(G33:J33)</f>
        <v>9300000</v>
      </c>
      <c r="G33" s="34">
        <v>1800000</v>
      </c>
      <c r="H33" s="34">
        <v>4000000</v>
      </c>
      <c r="I33" s="95">
        <v>3500000</v>
      </c>
      <c r="J33" s="48">
        <v>0</v>
      </c>
      <c r="K33" s="2"/>
      <c r="L33" s="2"/>
      <c r="M33" s="2"/>
      <c r="N33" s="2"/>
      <c r="O33" s="2"/>
      <c r="P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s="4" customFormat="1" ht="12.75">
      <c r="A34" s="18"/>
      <c r="B34" s="100" t="s">
        <v>24</v>
      </c>
      <c r="C34" s="22"/>
      <c r="D34" s="22"/>
      <c r="E34" s="22"/>
      <c r="F34" s="34"/>
      <c r="G34" s="34"/>
      <c r="H34" s="34"/>
      <c r="I34" s="95"/>
      <c r="J34" s="48"/>
      <c r="K34" s="2"/>
      <c r="L34" s="2"/>
      <c r="M34" s="2"/>
      <c r="N34" s="2"/>
      <c r="O34" s="2"/>
      <c r="P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s="4" customFormat="1" ht="12.75">
      <c r="A35" s="49"/>
      <c r="B35" s="101"/>
      <c r="C35" s="40"/>
      <c r="D35" s="40"/>
      <c r="E35" s="40"/>
      <c r="F35" s="110"/>
      <c r="G35" s="110"/>
      <c r="H35" s="110"/>
      <c r="I35" s="111"/>
      <c r="J35" s="76"/>
      <c r="K35" s="2"/>
      <c r="L35" s="2"/>
      <c r="M35" s="2"/>
      <c r="N35" s="2"/>
      <c r="O35" s="2"/>
      <c r="P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s="4" customFormat="1" ht="12.75">
      <c r="A36" s="19">
        <v>7</v>
      </c>
      <c r="B36" s="102" t="s">
        <v>14</v>
      </c>
      <c r="C36" s="22" t="s">
        <v>6</v>
      </c>
      <c r="D36" s="22" t="s">
        <v>48</v>
      </c>
      <c r="E36" s="33" t="s">
        <v>7</v>
      </c>
      <c r="F36" s="34">
        <f>SUM(G36:J36)</f>
        <v>51560000</v>
      </c>
      <c r="G36" s="34">
        <v>1560000</v>
      </c>
      <c r="H36" s="34">
        <v>10000000</v>
      </c>
      <c r="I36" s="95">
        <v>20000000</v>
      </c>
      <c r="J36" s="48">
        <v>20000000</v>
      </c>
      <c r="K36" s="2"/>
      <c r="L36" s="2"/>
      <c r="M36" s="2"/>
      <c r="N36" s="2"/>
      <c r="O36" s="2"/>
      <c r="P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s="4" customFormat="1" ht="12.75">
      <c r="A37" s="19"/>
      <c r="B37" s="102" t="s">
        <v>46</v>
      </c>
      <c r="C37" s="22"/>
      <c r="D37" s="22"/>
      <c r="E37" s="33"/>
      <c r="F37" s="34"/>
      <c r="G37" s="34"/>
      <c r="H37" s="34"/>
      <c r="I37" s="95"/>
      <c r="J37" s="48"/>
      <c r="K37" s="2"/>
      <c r="L37" s="2"/>
      <c r="M37" s="2"/>
      <c r="N37" s="2"/>
      <c r="O37" s="2"/>
      <c r="P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4" customFormat="1" ht="12.75">
      <c r="A38" s="19"/>
      <c r="B38" s="102"/>
      <c r="C38" s="22"/>
      <c r="D38" s="22"/>
      <c r="E38" s="33"/>
      <c r="F38" s="34"/>
      <c r="G38" s="34"/>
      <c r="H38" s="34"/>
      <c r="I38" s="95"/>
      <c r="J38" s="48"/>
      <c r="K38" s="2"/>
      <c r="L38" s="2"/>
      <c r="M38" s="2"/>
      <c r="N38" s="2"/>
      <c r="O38" s="2"/>
      <c r="P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s="4" customFormat="1" ht="12.75">
      <c r="A39" s="63">
        <v>8</v>
      </c>
      <c r="B39" s="103" t="s">
        <v>15</v>
      </c>
      <c r="C39" s="64" t="s">
        <v>6</v>
      </c>
      <c r="D39" s="64" t="s">
        <v>43</v>
      </c>
      <c r="E39" s="91" t="s">
        <v>18</v>
      </c>
      <c r="F39" s="92">
        <f>SUM(G39:J39)</f>
        <v>5630000</v>
      </c>
      <c r="G39" s="92">
        <v>1630000</v>
      </c>
      <c r="H39" s="92">
        <v>2500000</v>
      </c>
      <c r="I39" s="93">
        <v>1500000</v>
      </c>
      <c r="J39" s="51">
        <v>0</v>
      </c>
      <c r="K39" s="2"/>
      <c r="L39" s="2"/>
      <c r="M39" s="2"/>
      <c r="N39" s="2"/>
      <c r="O39" s="2"/>
      <c r="P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s="4" customFormat="1" ht="12.75">
      <c r="A40" s="19"/>
      <c r="B40" s="102" t="s">
        <v>12</v>
      </c>
      <c r="C40" s="22"/>
      <c r="D40" s="22"/>
      <c r="E40" s="33" t="s">
        <v>7</v>
      </c>
      <c r="F40" s="34">
        <f>SUM(G40:J40)</f>
        <v>4130000</v>
      </c>
      <c r="G40" s="34">
        <v>130000</v>
      </c>
      <c r="H40" s="34">
        <v>2500000</v>
      </c>
      <c r="I40" s="95">
        <v>1500000</v>
      </c>
      <c r="J40" s="48">
        <v>0</v>
      </c>
      <c r="K40" s="2"/>
      <c r="L40" s="2"/>
      <c r="M40" s="2"/>
      <c r="N40" s="2"/>
      <c r="O40" s="2"/>
      <c r="P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s="4" customFormat="1" ht="12.75">
      <c r="A41" s="19"/>
      <c r="B41" s="102"/>
      <c r="C41" s="22"/>
      <c r="D41" s="22"/>
      <c r="E41" s="33" t="s">
        <v>17</v>
      </c>
      <c r="F41" s="34">
        <f>SUM(G41:J41)</f>
        <v>1500000</v>
      </c>
      <c r="G41" s="34">
        <v>1500000</v>
      </c>
      <c r="H41" s="34">
        <v>0</v>
      </c>
      <c r="I41" s="95">
        <v>0</v>
      </c>
      <c r="J41" s="48">
        <v>0</v>
      </c>
      <c r="K41" s="2"/>
      <c r="L41" s="2"/>
      <c r="M41" s="2"/>
      <c r="N41" s="2"/>
      <c r="O41" s="2"/>
      <c r="P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s="4" customFormat="1" ht="12.75">
      <c r="A42" s="19"/>
      <c r="B42" s="102"/>
      <c r="C42" s="22"/>
      <c r="D42" s="22"/>
      <c r="E42" s="33"/>
      <c r="F42" s="34"/>
      <c r="G42" s="34"/>
      <c r="H42" s="34"/>
      <c r="I42" s="95"/>
      <c r="J42" s="48"/>
      <c r="K42" s="2"/>
      <c r="L42" s="2"/>
      <c r="M42" s="2"/>
      <c r="N42" s="2"/>
      <c r="O42" s="2"/>
      <c r="P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s="4" customFormat="1" ht="12.75">
      <c r="A43" s="63">
        <v>9</v>
      </c>
      <c r="B43" s="103" t="s">
        <v>19</v>
      </c>
      <c r="C43" s="64" t="s">
        <v>6</v>
      </c>
      <c r="D43" s="64" t="s">
        <v>48</v>
      </c>
      <c r="E43" s="91" t="s">
        <v>18</v>
      </c>
      <c r="F43" s="92">
        <f>SUM(G43:J43)</f>
        <v>1591875.6099999999</v>
      </c>
      <c r="G43" s="114">
        <v>391875.61</v>
      </c>
      <c r="H43" s="92">
        <v>400000</v>
      </c>
      <c r="I43" s="93">
        <v>400000</v>
      </c>
      <c r="J43" s="51">
        <v>400000</v>
      </c>
      <c r="K43" s="2"/>
      <c r="L43" s="2"/>
      <c r="M43" s="2"/>
      <c r="N43" s="2"/>
      <c r="O43" s="2"/>
      <c r="P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s="4" customFormat="1" ht="12.75">
      <c r="A44" s="19"/>
      <c r="B44" s="102"/>
      <c r="C44" s="22"/>
      <c r="D44" s="22"/>
      <c r="E44" s="33" t="s">
        <v>7</v>
      </c>
      <c r="F44" s="34">
        <f>SUM(G44:J44)</f>
        <v>1322875.6099999999</v>
      </c>
      <c r="G44" s="109">
        <v>122875.61</v>
      </c>
      <c r="H44" s="34">
        <v>400000</v>
      </c>
      <c r="I44" s="95">
        <v>400000</v>
      </c>
      <c r="J44" s="48">
        <v>400000</v>
      </c>
      <c r="K44" s="2"/>
      <c r="L44" s="2"/>
      <c r="M44" s="2"/>
      <c r="N44" s="2"/>
      <c r="O44" s="2"/>
      <c r="P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s="4" customFormat="1" ht="12.75">
      <c r="A45" s="19"/>
      <c r="B45" s="102"/>
      <c r="C45" s="22"/>
      <c r="D45" s="22"/>
      <c r="E45" s="33" t="s">
        <v>17</v>
      </c>
      <c r="F45" s="34">
        <f>SUM(G45:J45)</f>
        <v>269000</v>
      </c>
      <c r="G45" s="109">
        <v>269000</v>
      </c>
      <c r="H45" s="34">
        <v>0</v>
      </c>
      <c r="I45" s="95">
        <v>0</v>
      </c>
      <c r="J45" s="48">
        <v>0</v>
      </c>
      <c r="K45" s="2"/>
      <c r="L45" s="2"/>
      <c r="M45" s="2"/>
      <c r="N45" s="2"/>
      <c r="O45" s="2"/>
      <c r="P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s="4" customFormat="1" ht="12.75">
      <c r="A46" s="71"/>
      <c r="B46" s="104"/>
      <c r="C46" s="40"/>
      <c r="D46" s="40"/>
      <c r="E46" s="41"/>
      <c r="F46" s="42"/>
      <c r="G46" s="42"/>
      <c r="H46" s="42"/>
      <c r="I46" s="87"/>
      <c r="J46" s="50"/>
      <c r="K46" s="2"/>
      <c r="L46" s="2"/>
      <c r="M46" s="2"/>
      <c r="N46" s="2"/>
      <c r="O46" s="2"/>
      <c r="P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s="4" customFormat="1" ht="12.75">
      <c r="A47" s="77">
        <v>10</v>
      </c>
      <c r="B47" s="102" t="s">
        <v>20</v>
      </c>
      <c r="C47" s="22" t="s">
        <v>6</v>
      </c>
      <c r="D47" s="22" t="s">
        <v>48</v>
      </c>
      <c r="E47" s="33" t="s">
        <v>18</v>
      </c>
      <c r="F47" s="34">
        <f>SUM(G47:J47)</f>
        <v>5200000</v>
      </c>
      <c r="G47" s="34">
        <v>900000</v>
      </c>
      <c r="H47" s="34">
        <v>300000</v>
      </c>
      <c r="I47" s="95">
        <v>2000000</v>
      </c>
      <c r="J47" s="48">
        <v>2000000</v>
      </c>
      <c r="K47" s="2"/>
      <c r="L47" s="2"/>
      <c r="M47" s="2"/>
      <c r="N47" s="2"/>
      <c r="O47" s="2"/>
      <c r="P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s="4" customFormat="1" ht="12.75">
      <c r="A48" s="19"/>
      <c r="B48" s="102"/>
      <c r="C48" s="22"/>
      <c r="D48" s="22"/>
      <c r="E48" s="33" t="s">
        <v>7</v>
      </c>
      <c r="F48" s="34"/>
      <c r="G48" s="34">
        <v>0</v>
      </c>
      <c r="H48" s="34"/>
      <c r="I48" s="95"/>
      <c r="J48" s="48"/>
      <c r="K48" s="2"/>
      <c r="L48" s="2"/>
      <c r="M48" s="2"/>
      <c r="N48" s="2"/>
      <c r="O48" s="2"/>
      <c r="P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s="4" customFormat="1" ht="12.75">
      <c r="A49" s="19"/>
      <c r="B49" s="102"/>
      <c r="C49" s="22"/>
      <c r="D49" s="22"/>
      <c r="E49" s="33" t="s">
        <v>17</v>
      </c>
      <c r="F49" s="34"/>
      <c r="G49" s="34">
        <v>900000</v>
      </c>
      <c r="H49" s="34"/>
      <c r="I49" s="95"/>
      <c r="J49" s="48"/>
      <c r="K49" s="2"/>
      <c r="L49" s="2"/>
      <c r="M49" s="2"/>
      <c r="N49" s="2"/>
      <c r="O49" s="2"/>
      <c r="P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s="4" customFormat="1" ht="12.75">
      <c r="A50" s="62"/>
      <c r="B50" s="104"/>
      <c r="C50" s="40"/>
      <c r="D50" s="40"/>
      <c r="E50" s="41"/>
      <c r="F50" s="42"/>
      <c r="G50" s="42"/>
      <c r="H50" s="42"/>
      <c r="I50" s="87"/>
      <c r="J50" s="50"/>
      <c r="K50" s="2"/>
      <c r="L50" s="2"/>
      <c r="M50" s="2"/>
      <c r="N50" s="2"/>
      <c r="O50" s="2"/>
      <c r="P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254" s="4" customFormat="1" ht="12.75">
      <c r="A51" s="19">
        <v>11</v>
      </c>
      <c r="B51" s="102" t="s">
        <v>21</v>
      </c>
      <c r="C51" s="22" t="s">
        <v>6</v>
      </c>
      <c r="D51" s="22" t="s">
        <v>48</v>
      </c>
      <c r="E51" s="33" t="s">
        <v>7</v>
      </c>
      <c r="F51" s="34">
        <f>SUM(G51:J51)</f>
        <v>17350000</v>
      </c>
      <c r="G51" s="34">
        <v>350000</v>
      </c>
      <c r="H51" s="34">
        <v>5000000</v>
      </c>
      <c r="I51" s="95">
        <v>10000000</v>
      </c>
      <c r="J51" s="48">
        <v>2000000</v>
      </c>
      <c r="K51" s="2"/>
      <c r="L51" s="2"/>
      <c r="M51" s="2"/>
      <c r="N51" s="2"/>
      <c r="O51" s="2"/>
      <c r="P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spans="1:254" s="4" customFormat="1" ht="13.5" customHeight="1">
      <c r="A52" s="52"/>
      <c r="B52" s="39"/>
      <c r="C52" s="40"/>
      <c r="D52" s="40"/>
      <c r="E52" s="41"/>
      <c r="F52" s="42"/>
      <c r="G52" s="42"/>
      <c r="H52" s="42"/>
      <c r="I52" s="87"/>
      <c r="J52" s="50"/>
      <c r="K52" s="2"/>
      <c r="L52" s="2"/>
      <c r="M52" s="2"/>
      <c r="N52" s="2"/>
      <c r="O52" s="2"/>
      <c r="P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s="4" customFormat="1" ht="13.5" customHeight="1">
      <c r="A53" s="53">
        <v>12</v>
      </c>
      <c r="B53" s="32" t="s">
        <v>32</v>
      </c>
      <c r="C53" s="22" t="s">
        <v>6</v>
      </c>
      <c r="D53" s="22" t="s">
        <v>45</v>
      </c>
      <c r="E53" s="33" t="s">
        <v>7</v>
      </c>
      <c r="F53" s="34">
        <f>SUM(G53:J53)</f>
        <v>5500000</v>
      </c>
      <c r="G53" s="34">
        <v>1500000</v>
      </c>
      <c r="H53" s="34">
        <v>4000000</v>
      </c>
      <c r="I53" s="95">
        <v>0</v>
      </c>
      <c r="J53" s="48">
        <v>0</v>
      </c>
      <c r="K53" s="2"/>
      <c r="L53" s="2"/>
      <c r="M53" s="2"/>
      <c r="N53" s="2"/>
      <c r="O53" s="2"/>
      <c r="P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s="4" customFormat="1" ht="13.5" customHeight="1">
      <c r="A54" s="53"/>
      <c r="B54" s="32" t="s">
        <v>33</v>
      </c>
      <c r="C54" s="22"/>
      <c r="D54" s="22"/>
      <c r="E54" s="33"/>
      <c r="F54" s="34"/>
      <c r="G54" s="34"/>
      <c r="H54" s="34"/>
      <c r="I54" s="95"/>
      <c r="J54" s="48"/>
      <c r="K54" s="2"/>
      <c r="L54" s="2"/>
      <c r="M54" s="2"/>
      <c r="N54" s="2"/>
      <c r="O54" s="2"/>
      <c r="P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s="4" customFormat="1" ht="13.5" customHeight="1">
      <c r="A55" s="53"/>
      <c r="B55" s="32" t="s">
        <v>34</v>
      </c>
      <c r="C55" s="22"/>
      <c r="D55" s="22"/>
      <c r="E55" s="33"/>
      <c r="F55" s="34"/>
      <c r="G55" s="34"/>
      <c r="H55" s="34"/>
      <c r="I55" s="95"/>
      <c r="J55" s="48"/>
      <c r="K55" s="2"/>
      <c r="L55" s="2"/>
      <c r="M55" s="2"/>
      <c r="N55" s="2"/>
      <c r="O55" s="2"/>
      <c r="P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s="4" customFormat="1" ht="13.5" customHeight="1">
      <c r="A56" s="53"/>
      <c r="B56" s="32" t="s">
        <v>35</v>
      </c>
      <c r="C56" s="22"/>
      <c r="D56" s="22"/>
      <c r="E56" s="33"/>
      <c r="F56" s="34"/>
      <c r="G56" s="34"/>
      <c r="H56" s="34"/>
      <c r="I56" s="95"/>
      <c r="J56" s="48"/>
      <c r="K56" s="2"/>
      <c r="L56" s="2"/>
      <c r="M56" s="2"/>
      <c r="N56" s="2"/>
      <c r="O56" s="2"/>
      <c r="P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1:254" s="4" customFormat="1" ht="13.5" customHeight="1">
      <c r="A57" s="52"/>
      <c r="B57" s="44"/>
      <c r="C57" s="40"/>
      <c r="D57" s="40"/>
      <c r="E57" s="41"/>
      <c r="F57" s="42"/>
      <c r="G57" s="42"/>
      <c r="H57" s="42"/>
      <c r="I57" s="87"/>
      <c r="J57" s="50"/>
      <c r="K57" s="2"/>
      <c r="L57" s="2"/>
      <c r="M57" s="2"/>
      <c r="N57" s="2"/>
      <c r="O57" s="2"/>
      <c r="P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spans="1:254" s="4" customFormat="1" ht="13.5" customHeight="1">
      <c r="A58" s="53">
        <v>13</v>
      </c>
      <c r="B58" s="32" t="s">
        <v>27</v>
      </c>
      <c r="C58" s="22" t="s">
        <v>6</v>
      </c>
      <c r="D58" s="22" t="s">
        <v>45</v>
      </c>
      <c r="E58" s="33" t="s">
        <v>7</v>
      </c>
      <c r="F58" s="34">
        <f>SUM(G58:J58)</f>
        <v>5300000</v>
      </c>
      <c r="G58" s="34">
        <v>500000</v>
      </c>
      <c r="H58" s="34">
        <v>3800000</v>
      </c>
      <c r="I58" s="95">
        <v>1000000</v>
      </c>
      <c r="J58" s="48">
        <v>0</v>
      </c>
      <c r="K58" s="2"/>
      <c r="L58" s="2"/>
      <c r="M58" s="2"/>
      <c r="N58" s="2"/>
      <c r="O58" s="2"/>
      <c r="P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1:254" s="4" customFormat="1" ht="13.5" customHeight="1">
      <c r="A59" s="53"/>
      <c r="B59" s="32" t="s">
        <v>28</v>
      </c>
      <c r="C59" s="22"/>
      <c r="D59" s="22"/>
      <c r="E59" s="33"/>
      <c r="F59" s="34"/>
      <c r="G59" s="34"/>
      <c r="H59" s="34"/>
      <c r="I59" s="95"/>
      <c r="J59" s="48"/>
      <c r="K59" s="2"/>
      <c r="L59" s="2"/>
      <c r="M59" s="2"/>
      <c r="N59" s="2"/>
      <c r="O59" s="2"/>
      <c r="P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s="4" customFormat="1" ht="13.5" customHeight="1">
      <c r="A60" s="53"/>
      <c r="B60" s="32" t="s">
        <v>29</v>
      </c>
      <c r="C60" s="73"/>
      <c r="D60" s="22"/>
      <c r="E60" s="33"/>
      <c r="F60" s="34"/>
      <c r="G60" s="34"/>
      <c r="H60" s="34"/>
      <c r="I60" s="95"/>
      <c r="J60" s="48"/>
      <c r="K60" s="2"/>
      <c r="L60" s="2"/>
      <c r="M60" s="2"/>
      <c r="N60" s="2"/>
      <c r="O60" s="2"/>
      <c r="P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54" s="4" customFormat="1" ht="13.5" customHeight="1">
      <c r="A61" s="52"/>
      <c r="B61" s="44"/>
      <c r="C61" s="74"/>
      <c r="D61" s="40"/>
      <c r="E61" s="41"/>
      <c r="F61" s="42"/>
      <c r="G61" s="42"/>
      <c r="H61" s="42"/>
      <c r="I61" s="87"/>
      <c r="J61" s="50"/>
      <c r="K61" s="2"/>
      <c r="L61" s="2"/>
      <c r="M61" s="2"/>
      <c r="N61" s="2"/>
      <c r="O61" s="2"/>
      <c r="P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1:254" s="4" customFormat="1" ht="13.5" customHeight="1">
      <c r="A62" s="88">
        <v>14</v>
      </c>
      <c r="B62" s="89" t="s">
        <v>30</v>
      </c>
      <c r="C62" s="90" t="s">
        <v>22</v>
      </c>
      <c r="D62" s="64" t="s">
        <v>45</v>
      </c>
      <c r="E62" s="91" t="s">
        <v>8</v>
      </c>
      <c r="F62" s="92">
        <f>SUM(G62:J62)</f>
        <v>1100000</v>
      </c>
      <c r="G62" s="92">
        <v>400000</v>
      </c>
      <c r="H62" s="92">
        <v>700000</v>
      </c>
      <c r="I62" s="93">
        <v>0</v>
      </c>
      <c r="J62" s="51">
        <v>0</v>
      </c>
      <c r="K62" s="2"/>
      <c r="L62" s="2"/>
      <c r="M62" s="2"/>
      <c r="N62" s="2"/>
      <c r="O62" s="2"/>
      <c r="P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254" s="4" customFormat="1" ht="13.5" customHeight="1">
      <c r="A63" s="53"/>
      <c r="B63" s="32" t="s">
        <v>31</v>
      </c>
      <c r="C63" s="73"/>
      <c r="D63" s="22"/>
      <c r="E63" s="33"/>
      <c r="F63" s="34"/>
      <c r="G63" s="34"/>
      <c r="H63" s="34"/>
      <c r="I63" s="95"/>
      <c r="J63" s="48"/>
      <c r="K63" s="2"/>
      <c r="L63" s="2"/>
      <c r="M63" s="2"/>
      <c r="N63" s="2"/>
      <c r="O63" s="2"/>
      <c r="P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spans="1:254" s="4" customFormat="1" ht="13.5" customHeight="1">
      <c r="A64" s="52"/>
      <c r="B64" s="39"/>
      <c r="C64" s="74"/>
      <c r="D64" s="40"/>
      <c r="E64" s="41"/>
      <c r="F64" s="42"/>
      <c r="G64" s="42"/>
      <c r="H64" s="42"/>
      <c r="I64" s="87"/>
      <c r="J64" s="50"/>
      <c r="K64" s="2"/>
      <c r="L64" s="2"/>
      <c r="M64" s="2"/>
      <c r="N64" s="2"/>
      <c r="O64" s="2"/>
      <c r="P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</row>
    <row r="65" spans="1:254" s="4" customFormat="1" ht="13.5" customHeight="1">
      <c r="A65" s="53">
        <v>15</v>
      </c>
      <c r="B65" s="32" t="s">
        <v>36</v>
      </c>
      <c r="C65" s="73" t="s">
        <v>6</v>
      </c>
      <c r="D65" s="22" t="s">
        <v>45</v>
      </c>
      <c r="E65" s="33" t="s">
        <v>7</v>
      </c>
      <c r="F65" s="34">
        <f>SUM(G65+H65+J65)</f>
        <v>280000</v>
      </c>
      <c r="G65" s="34">
        <v>200000</v>
      </c>
      <c r="H65" s="34">
        <v>80000</v>
      </c>
      <c r="I65" s="95">
        <v>0</v>
      </c>
      <c r="J65" s="48">
        <v>0</v>
      </c>
      <c r="K65" s="2"/>
      <c r="L65" s="2"/>
      <c r="M65" s="2"/>
      <c r="N65" s="2"/>
      <c r="O65" s="2"/>
      <c r="P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</row>
    <row r="66" spans="1:254" s="4" customFormat="1" ht="13.5" customHeight="1">
      <c r="A66" s="53"/>
      <c r="B66" s="32" t="s">
        <v>37</v>
      </c>
      <c r="C66" s="73"/>
      <c r="D66" s="22"/>
      <c r="E66" s="33"/>
      <c r="F66" s="34"/>
      <c r="G66" s="34"/>
      <c r="H66" s="34"/>
      <c r="I66" s="95"/>
      <c r="J66" s="48"/>
      <c r="K66" s="2"/>
      <c r="L66" s="2"/>
      <c r="M66" s="2"/>
      <c r="N66" s="2"/>
      <c r="O66" s="2"/>
      <c r="P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</row>
    <row r="67" spans="1:254" s="4" customFormat="1" ht="13.5" customHeight="1">
      <c r="A67" s="53"/>
      <c r="B67" s="32" t="s">
        <v>38</v>
      </c>
      <c r="C67" s="73"/>
      <c r="D67" s="22"/>
      <c r="E67" s="33"/>
      <c r="F67" s="34"/>
      <c r="G67" s="34"/>
      <c r="H67" s="34"/>
      <c r="I67" s="95"/>
      <c r="J67" s="48"/>
      <c r="K67" s="2"/>
      <c r="L67" s="2"/>
      <c r="M67" s="2"/>
      <c r="N67" s="2"/>
      <c r="O67" s="2"/>
      <c r="P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</row>
    <row r="68" spans="1:254" s="4" customFormat="1" ht="13.5" customHeight="1">
      <c r="A68" s="53" t="s">
        <v>13</v>
      </c>
      <c r="B68" s="32" t="s">
        <v>39</v>
      </c>
      <c r="C68" s="73"/>
      <c r="D68" s="22"/>
      <c r="E68" s="33"/>
      <c r="F68" s="34"/>
      <c r="G68" s="34"/>
      <c r="H68" s="34"/>
      <c r="I68" s="95"/>
      <c r="J68" s="48"/>
      <c r="K68" s="2"/>
      <c r="L68" s="2"/>
      <c r="M68" s="2"/>
      <c r="N68" s="2"/>
      <c r="O68" s="2"/>
      <c r="P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</row>
    <row r="69" spans="1:254" s="4" customFormat="1" ht="13.5" customHeight="1">
      <c r="A69" s="52"/>
      <c r="B69" s="44"/>
      <c r="C69" s="74"/>
      <c r="D69" s="40"/>
      <c r="E69" s="41"/>
      <c r="F69" s="42"/>
      <c r="G69" s="42"/>
      <c r="H69" s="42"/>
      <c r="I69" s="87"/>
      <c r="J69" s="50"/>
      <c r="K69" s="2"/>
      <c r="L69" s="2"/>
      <c r="M69" s="2"/>
      <c r="N69" s="2"/>
      <c r="O69" s="2"/>
      <c r="P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</row>
    <row r="70" spans="1:254" s="4" customFormat="1" ht="13.5" customHeight="1">
      <c r="A70" s="53">
        <v>16</v>
      </c>
      <c r="B70" s="32" t="s">
        <v>40</v>
      </c>
      <c r="C70" s="73" t="s">
        <v>6</v>
      </c>
      <c r="D70" s="22" t="s">
        <v>45</v>
      </c>
      <c r="E70" s="33" t="s">
        <v>7</v>
      </c>
      <c r="F70" s="34">
        <f>SUM(G70+H70+J70)</f>
        <v>320000</v>
      </c>
      <c r="G70" s="34">
        <v>240000</v>
      </c>
      <c r="H70" s="34">
        <v>80000</v>
      </c>
      <c r="I70" s="95">
        <v>0</v>
      </c>
      <c r="J70" s="48">
        <v>0</v>
      </c>
      <c r="K70" s="2"/>
      <c r="L70" s="2"/>
      <c r="M70" s="2"/>
      <c r="N70" s="2"/>
      <c r="O70" s="2"/>
      <c r="P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</row>
    <row r="71" spans="1:254" s="4" customFormat="1" ht="13.5" customHeight="1">
      <c r="A71" s="53"/>
      <c r="B71" s="32" t="s">
        <v>41</v>
      </c>
      <c r="C71" s="73"/>
      <c r="D71" s="22"/>
      <c r="E71" s="33"/>
      <c r="F71" s="34"/>
      <c r="G71" s="34"/>
      <c r="H71" s="34"/>
      <c r="I71" s="95"/>
      <c r="J71" s="48"/>
      <c r="K71" s="2"/>
      <c r="L71" s="2"/>
      <c r="M71" s="2"/>
      <c r="N71" s="2"/>
      <c r="O71" s="2"/>
      <c r="P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</row>
    <row r="72" spans="1:254" s="4" customFormat="1" ht="13.5" customHeight="1">
      <c r="A72" s="53"/>
      <c r="B72" s="32" t="s">
        <v>38</v>
      </c>
      <c r="C72" s="73"/>
      <c r="D72" s="22"/>
      <c r="E72" s="33"/>
      <c r="F72" s="34"/>
      <c r="G72" s="34"/>
      <c r="H72" s="34"/>
      <c r="I72" s="95"/>
      <c r="J72" s="48"/>
      <c r="K72" s="2"/>
      <c r="L72" s="2"/>
      <c r="M72" s="2"/>
      <c r="N72" s="2"/>
      <c r="O72" s="2"/>
      <c r="P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</row>
    <row r="73" spans="1:254" s="4" customFormat="1" ht="13.5" customHeight="1">
      <c r="A73" s="53"/>
      <c r="B73" s="32" t="s">
        <v>39</v>
      </c>
      <c r="C73" s="73"/>
      <c r="D73" s="22"/>
      <c r="E73" s="33"/>
      <c r="F73" s="34"/>
      <c r="G73" s="34"/>
      <c r="H73" s="34"/>
      <c r="I73" s="95"/>
      <c r="J73" s="48"/>
      <c r="K73" s="2"/>
      <c r="L73" s="2"/>
      <c r="M73" s="2"/>
      <c r="N73" s="2"/>
      <c r="O73" s="2"/>
      <c r="P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</row>
    <row r="74" spans="1:254" s="4" customFormat="1" ht="13.5" customHeight="1">
      <c r="A74" s="52"/>
      <c r="B74" s="44"/>
      <c r="C74" s="74"/>
      <c r="D74" s="40"/>
      <c r="E74" s="41"/>
      <c r="F74" s="42"/>
      <c r="G74" s="42"/>
      <c r="H74" s="42"/>
      <c r="I74" s="87"/>
      <c r="J74" s="50"/>
      <c r="K74" s="2"/>
      <c r="L74" s="2"/>
      <c r="M74" s="2"/>
      <c r="N74" s="2"/>
      <c r="O74" s="2"/>
      <c r="P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</row>
    <row r="75" spans="1:254" s="4" customFormat="1" ht="13.5" customHeight="1">
      <c r="A75" s="53">
        <v>17</v>
      </c>
      <c r="B75" s="32" t="s">
        <v>42</v>
      </c>
      <c r="C75" s="73" t="s">
        <v>6</v>
      </c>
      <c r="D75" s="22" t="s">
        <v>45</v>
      </c>
      <c r="E75" s="33" t="s">
        <v>7</v>
      </c>
      <c r="F75" s="34">
        <f>SUM(G75+H75+J75)</f>
        <v>110000</v>
      </c>
      <c r="G75" s="34">
        <v>70000</v>
      </c>
      <c r="H75" s="34">
        <v>40000</v>
      </c>
      <c r="I75" s="95">
        <v>0</v>
      </c>
      <c r="J75" s="48">
        <v>0</v>
      </c>
      <c r="K75" s="2"/>
      <c r="L75" s="2"/>
      <c r="M75" s="2"/>
      <c r="N75" s="2"/>
      <c r="O75" s="2"/>
      <c r="P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</row>
    <row r="76" spans="1:254" s="4" customFormat="1" ht="13.5" customHeight="1">
      <c r="A76" s="53"/>
      <c r="B76" s="32" t="s">
        <v>38</v>
      </c>
      <c r="C76" s="73" t="s">
        <v>13</v>
      </c>
      <c r="D76" s="22"/>
      <c r="E76" s="33"/>
      <c r="F76" s="34"/>
      <c r="G76" s="34"/>
      <c r="H76" s="34"/>
      <c r="I76" s="95"/>
      <c r="J76" s="48"/>
      <c r="K76" s="2"/>
      <c r="L76" s="2"/>
      <c r="M76" s="2"/>
      <c r="N76" s="2"/>
      <c r="O76" s="2"/>
      <c r="P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</row>
    <row r="77" spans="1:254" s="4" customFormat="1" ht="13.5" customHeight="1">
      <c r="A77" s="53"/>
      <c r="B77" s="32" t="s">
        <v>59</v>
      </c>
      <c r="C77" s="73"/>
      <c r="D77" s="22"/>
      <c r="E77" s="33"/>
      <c r="F77" s="34"/>
      <c r="G77" s="34"/>
      <c r="H77" s="34"/>
      <c r="I77" s="95"/>
      <c r="J77" s="48"/>
      <c r="K77" s="2"/>
      <c r="L77" s="2"/>
      <c r="M77" s="2"/>
      <c r="N77" s="2"/>
      <c r="O77" s="2"/>
      <c r="P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</row>
    <row r="78" spans="1:254" s="4" customFormat="1" ht="13.5" customHeight="1">
      <c r="A78" s="52"/>
      <c r="B78" s="44"/>
      <c r="C78" s="74"/>
      <c r="D78" s="40"/>
      <c r="E78" s="41"/>
      <c r="F78" s="42"/>
      <c r="G78" s="42"/>
      <c r="H78" s="42"/>
      <c r="I78" s="87"/>
      <c r="J78" s="50"/>
      <c r="K78" s="2"/>
      <c r="L78" s="2"/>
      <c r="M78" s="2"/>
      <c r="N78" s="2"/>
      <c r="O78" s="2"/>
      <c r="P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</row>
    <row r="79" spans="1:254" s="4" customFormat="1" ht="13.5" customHeight="1">
      <c r="A79" s="53">
        <v>18</v>
      </c>
      <c r="B79" s="32" t="s">
        <v>56</v>
      </c>
      <c r="C79" s="73" t="s">
        <v>6</v>
      </c>
      <c r="D79" s="22" t="s">
        <v>48</v>
      </c>
      <c r="E79" s="33" t="s">
        <v>7</v>
      </c>
      <c r="F79" s="34">
        <f>SUM(G79+H79+I79+J79)</f>
        <v>12000000</v>
      </c>
      <c r="G79" s="34">
        <v>500000</v>
      </c>
      <c r="H79" s="34">
        <v>1000000</v>
      </c>
      <c r="I79" s="95">
        <v>3000000</v>
      </c>
      <c r="J79" s="48">
        <v>7500000</v>
      </c>
      <c r="K79" s="2"/>
      <c r="L79" s="2"/>
      <c r="M79" s="2"/>
      <c r="N79" s="2"/>
      <c r="O79" s="2"/>
      <c r="P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</row>
    <row r="80" spans="1:254" s="4" customFormat="1" ht="13.5" customHeight="1">
      <c r="A80" s="53"/>
      <c r="B80" s="32" t="s">
        <v>57</v>
      </c>
      <c r="C80" s="73"/>
      <c r="D80" s="22"/>
      <c r="E80" s="33"/>
      <c r="F80" s="34"/>
      <c r="G80" s="34"/>
      <c r="H80" s="34"/>
      <c r="I80" s="95"/>
      <c r="J80" s="48"/>
      <c r="K80" s="2"/>
      <c r="L80" s="2"/>
      <c r="M80" s="2"/>
      <c r="N80" s="2"/>
      <c r="O80" s="2"/>
      <c r="P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</row>
    <row r="81" spans="1:254" s="4" customFormat="1" ht="13.5" customHeight="1">
      <c r="A81" s="53"/>
      <c r="B81" s="32" t="s">
        <v>58</v>
      </c>
      <c r="C81" s="73"/>
      <c r="D81" s="22"/>
      <c r="E81" s="33"/>
      <c r="F81" s="34"/>
      <c r="G81" s="34"/>
      <c r="H81" s="34"/>
      <c r="I81" s="95"/>
      <c r="J81" s="48"/>
      <c r="K81" s="2"/>
      <c r="L81" s="2"/>
      <c r="M81" s="2"/>
      <c r="N81" s="2"/>
      <c r="O81" s="2"/>
      <c r="P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</row>
    <row r="82" spans="1:254" s="4" customFormat="1" ht="13.5" customHeight="1">
      <c r="A82" s="52"/>
      <c r="B82" s="44"/>
      <c r="C82" s="74"/>
      <c r="D82" s="40"/>
      <c r="E82" s="41"/>
      <c r="F82" s="42"/>
      <c r="G82" s="42"/>
      <c r="H82" s="42"/>
      <c r="I82" s="87"/>
      <c r="J82" s="50"/>
      <c r="K82" s="2"/>
      <c r="L82" s="2"/>
      <c r="M82" s="2"/>
      <c r="N82" s="2"/>
      <c r="O82" s="2"/>
      <c r="P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</row>
    <row r="83" spans="1:254" s="4" customFormat="1" ht="13.5" customHeight="1">
      <c r="A83" s="53">
        <v>19</v>
      </c>
      <c r="B83" s="32" t="s">
        <v>60</v>
      </c>
      <c r="C83" s="73" t="s">
        <v>6</v>
      </c>
      <c r="D83" s="22" t="s">
        <v>65</v>
      </c>
      <c r="E83" s="33" t="s">
        <v>7</v>
      </c>
      <c r="F83" s="34">
        <f>SUM(G83:J83)</f>
        <v>501000</v>
      </c>
      <c r="G83" s="34">
        <v>1000</v>
      </c>
      <c r="H83" s="34">
        <v>500000</v>
      </c>
      <c r="I83" s="95">
        <v>0</v>
      </c>
      <c r="J83" s="48">
        <v>0</v>
      </c>
      <c r="K83" s="2"/>
      <c r="L83" s="2"/>
      <c r="M83" s="2"/>
      <c r="N83" s="2"/>
      <c r="O83" s="2"/>
      <c r="P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</row>
    <row r="84" spans="1:254" s="4" customFormat="1" ht="13.5" customHeight="1">
      <c r="A84" s="53"/>
      <c r="B84" s="32" t="s">
        <v>61</v>
      </c>
      <c r="C84" s="73"/>
      <c r="D84" s="22"/>
      <c r="E84" s="33"/>
      <c r="F84" s="34"/>
      <c r="G84" s="34"/>
      <c r="H84" s="34"/>
      <c r="I84" s="95"/>
      <c r="J84" s="48"/>
      <c r="K84" s="2"/>
      <c r="L84" s="2"/>
      <c r="M84" s="2"/>
      <c r="N84" s="2"/>
      <c r="O84" s="2"/>
      <c r="P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</row>
    <row r="85" spans="1:254" s="4" customFormat="1" ht="13.5" customHeight="1">
      <c r="A85" s="53"/>
      <c r="B85" s="32" t="s">
        <v>62</v>
      </c>
      <c r="C85" s="73"/>
      <c r="D85" s="22"/>
      <c r="E85" s="33"/>
      <c r="F85" s="34"/>
      <c r="G85" s="34"/>
      <c r="H85" s="34"/>
      <c r="I85" s="95"/>
      <c r="J85" s="48"/>
      <c r="K85" s="2"/>
      <c r="L85" s="2"/>
      <c r="M85" s="2"/>
      <c r="N85" s="2"/>
      <c r="O85" s="2"/>
      <c r="P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</row>
    <row r="86" spans="1:254" s="4" customFormat="1" ht="13.5" customHeight="1">
      <c r="A86" s="53"/>
      <c r="B86" s="32" t="s">
        <v>63</v>
      </c>
      <c r="C86" s="73"/>
      <c r="D86" s="22"/>
      <c r="E86" s="33"/>
      <c r="F86" s="34"/>
      <c r="G86" s="34"/>
      <c r="H86" s="34"/>
      <c r="I86" s="95"/>
      <c r="J86" s="48"/>
      <c r="K86" s="2"/>
      <c r="L86" s="2"/>
      <c r="M86" s="2"/>
      <c r="N86" s="2"/>
      <c r="O86" s="2"/>
      <c r="P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</row>
    <row r="87" spans="1:254" s="4" customFormat="1" ht="13.5" customHeight="1">
      <c r="A87" s="53"/>
      <c r="B87" s="32" t="s">
        <v>64</v>
      </c>
      <c r="C87" s="73"/>
      <c r="D87" s="22"/>
      <c r="E87" s="33"/>
      <c r="F87" s="34"/>
      <c r="G87" s="34"/>
      <c r="H87" s="34"/>
      <c r="I87" s="95"/>
      <c r="J87" s="48"/>
      <c r="K87" s="2"/>
      <c r="L87" s="2"/>
      <c r="M87" s="2"/>
      <c r="N87" s="2"/>
      <c r="O87" s="2"/>
      <c r="P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</row>
    <row r="88" spans="1:254" s="4" customFormat="1" ht="14.25" customHeight="1" thickBot="1">
      <c r="A88" s="54"/>
      <c r="B88" s="31"/>
      <c r="C88" s="23"/>
      <c r="D88" s="23"/>
      <c r="E88" s="35"/>
      <c r="F88" s="36"/>
      <c r="G88" s="36"/>
      <c r="H88" s="36"/>
      <c r="I88" s="112" t="s">
        <v>13</v>
      </c>
      <c r="J88" s="86"/>
      <c r="K88" s="2"/>
      <c r="L88" s="2"/>
      <c r="M88" s="2"/>
      <c r="N88" s="2"/>
      <c r="O88" s="2"/>
      <c r="P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</row>
    <row r="89" spans="1:10" ht="16.5" thickBot="1">
      <c r="A89" s="5"/>
      <c r="B89" s="4"/>
      <c r="C89" s="4"/>
      <c r="D89" s="4"/>
      <c r="E89" s="55" t="s">
        <v>9</v>
      </c>
      <c r="F89" s="80">
        <f>SUM(G89+H89+I89+J89)</f>
        <v>164847661.43</v>
      </c>
      <c r="G89" s="78">
        <f>SUM(G91+G92)</f>
        <v>20047661.43</v>
      </c>
      <c r="H89" s="56">
        <f>SUM(H91+H92)</f>
        <v>45100000</v>
      </c>
      <c r="I89" s="81">
        <f>SUM(I91+I92)</f>
        <v>54600000</v>
      </c>
      <c r="J89" s="57">
        <f>SUM(J91+J92)</f>
        <v>45100000</v>
      </c>
    </row>
    <row r="90" spans="5:10" ht="12.75">
      <c r="E90" s="7" t="s">
        <v>44</v>
      </c>
      <c r="F90" s="25"/>
      <c r="G90" s="25"/>
      <c r="H90" s="25"/>
      <c r="I90" s="82"/>
      <c r="J90" s="58"/>
    </row>
    <row r="91" spans="5:10" ht="12.75">
      <c r="E91" s="27" t="s">
        <v>17</v>
      </c>
      <c r="F91" s="113">
        <f>SUM(G91:J91)</f>
        <v>7400000</v>
      </c>
      <c r="G91" s="113">
        <f>SUM(G16+G20+G24+G28+G41+G45+G49)</f>
        <v>7400000</v>
      </c>
      <c r="H91" s="28">
        <v>0</v>
      </c>
      <c r="I91" s="83">
        <f>SUM(H16+H20+H24+H28+H41+H45)</f>
        <v>0</v>
      </c>
      <c r="J91" s="59">
        <v>0</v>
      </c>
    </row>
    <row r="92" spans="5:10" ht="13.5" thickBot="1">
      <c r="E92" s="37" t="s">
        <v>7</v>
      </c>
      <c r="F92" s="79">
        <f>SUM(G92+H92+I92+J92)</f>
        <v>157447661.43</v>
      </c>
      <c r="G92" s="79">
        <f>SUM(G15+G19+G23+G27+G30+G33+G36+G40+G44+G48+G51+G53+G58+G62+G65+G70+G75+G79+G83)</f>
        <v>12647661.43</v>
      </c>
      <c r="H92" s="38">
        <f>SUM(H15+H19+H23+H27+H30+H33+H36+H40+H44+H47+H51+H53+H58+H62+H65+H70+H75+H79+H83)</f>
        <v>45100000</v>
      </c>
      <c r="I92" s="84">
        <f>SUM(I15+I19+I23+I27+I30+I33+I36+I40+I44+I47+I51+I53+I58+I62+I65+I70+I75+I79+I83)</f>
        <v>54600000</v>
      </c>
      <c r="J92" s="60">
        <f>SUM(J15+J19+J23+J27+J30+J33+J36+J40+J44+J47+J51+J53+J58+J62+J65+J70+J75+J79+J83)</f>
        <v>45100000</v>
      </c>
    </row>
    <row r="93" spans="5:10" ht="12.75">
      <c r="E93" s="15"/>
      <c r="F93" s="15"/>
      <c r="G93" s="15"/>
      <c r="H93" s="43"/>
      <c r="I93" s="43"/>
      <c r="J93" s="15"/>
    </row>
    <row r="94" ht="12.75">
      <c r="F94" s="11"/>
    </row>
  </sheetData>
  <sheetProtection/>
  <mergeCells count="11">
    <mergeCell ref="A3:G3"/>
    <mergeCell ref="I11:I13"/>
    <mergeCell ref="A10:A13"/>
    <mergeCell ref="J11:J13"/>
    <mergeCell ref="G10:J10"/>
    <mergeCell ref="E10:E13"/>
    <mergeCell ref="B10:B13"/>
    <mergeCell ref="G11:G13"/>
    <mergeCell ref="H11:H13"/>
    <mergeCell ref="D10:D13"/>
    <mergeCell ref="C10:C13"/>
  </mergeCells>
  <printOptions horizontalCentered="1"/>
  <pageMargins left="2.1653543307086616" right="2.1653543307086616" top="0.984251968503937" bottom="0.5511811023622047" header="0.35433070866141736" footer="0.5118110236220472"/>
  <pageSetup horizontalDpi="600" verticalDpi="600" orientation="landscape" paperSize="9" scale="51" r:id="rId2"/>
  <rowBreaks count="1" manualBreakCount="1">
    <brk id="69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dcichawa</cp:lastModifiedBy>
  <cp:lastPrinted>2010-09-03T09:39:40Z</cp:lastPrinted>
  <dcterms:created xsi:type="dcterms:W3CDTF">2004-06-11T08:40:51Z</dcterms:created>
  <dcterms:modified xsi:type="dcterms:W3CDTF">2010-09-29T14:37:56Z</dcterms:modified>
  <cp:category/>
  <cp:version/>
  <cp:contentType/>
  <cp:contentStatus/>
  <cp:revision>1</cp:revision>
</cp:coreProperties>
</file>